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700" windowHeight="7215" activeTab="1"/>
  </bookViews>
  <sheets>
    <sheet name="GSX6F" sheetId="1" r:id="rId1"/>
    <sheet name="DR600" sheetId="2" r:id="rId2"/>
    <sheet name="GSX+DR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<sst xmlns="http://schemas.openxmlformats.org/spreadsheetml/2006/main" count="42" uniqueCount="20">
  <si>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úhel [°]</t>
  </si>
  <si>
    <t>r=</t>
  </si>
  <si>
    <t>l=</t>
  </si>
  <si>
    <t>λ=</t>
  </si>
  <si>
    <t>dráha  [mm]</t>
  </si>
  <si>
    <t>rychlost  [m/s]</t>
  </si>
  <si>
    <t>zrychlení [m/s2]</t>
  </si>
  <si>
    <t>ω=</t>
  </si>
  <si>
    <t>mm</t>
  </si>
  <si>
    <t>rad/s @ 5000ot/min</t>
  </si>
  <si>
    <t>n=</t>
  </si>
  <si>
    <t>ot/min</t>
  </si>
  <si>
    <t>Vs=</t>
  </si>
  <si>
    <t>m/s</t>
  </si>
  <si>
    <t>délka ramene kliky</t>
  </si>
  <si>
    <t>délka ojnice</t>
  </si>
  <si>
    <t>poměr rameno/ojnice</t>
  </si>
  <si>
    <t>otáčky</t>
  </si>
  <si>
    <t>úhlová rychlost</t>
  </si>
  <si>
    <t>střední rychlost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</si>
</sst>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left"/>
    </xf>
    <xf numFmtId="0" fontId="0" fillId="0" borderId="4" xfId="0" applyNumberFormat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/>
    </xf>
    <xf numFmtId="2" fontId="0" fillId="0" borderId="0" xfId="0" applyNumberForma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dráha [mm]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dráha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/>
            </c:numRef>
          </c:xVal>
          <c:yVal>
            <c:numRef>
              <c:f>GSX6F!$B$2:$B$38</c:f>
              <c:numCache/>
            </c:numRef>
          </c:yVal>
          <c:smooth val="1"/>
        </c:ser>
        <c:axId val="21842128"/>
        <c:axId val="62361425"/>
      </c:scatterChart>
      <c:valAx>
        <c:axId val="2184212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crossBetween val="midCat"/>
        <c:dispUnits/>
        <c:majorUnit val="30"/>
        <c:minorUnit val="15"/>
      </c:valAx>
      <c:valAx>
        <c:axId val="6236142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rychlost [m/s]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rychlost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/>
            </c:numRef>
          </c:xVal>
          <c:yVal>
            <c:numRef>
              <c:f>GSX6F!$C$2:$C$38</c:f>
              <c:numCache/>
            </c:numRef>
          </c:yVal>
          <c:smooth val="1"/>
        </c:ser>
        <c:axId val="24381914"/>
        <c:axId val="18110635"/>
      </c:scatterChart>
      <c:valAx>
        <c:axId val="24381914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crossBetween val="midCat"/>
        <c:dispUnits/>
        <c:majorUnit val="30"/>
        <c:minorUnit val="15"/>
      </c:valAx>
      <c:valAx>
        <c:axId val="1811063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zrychlení [m/s2]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zrychlení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/>
            </c:numRef>
          </c:xVal>
          <c:yVal>
            <c:numRef>
              <c:f>GSX6F!$D$2:$D$38</c:f>
              <c:numCache/>
            </c:numRef>
          </c:yVal>
          <c:smooth val="1"/>
        </c:ser>
        <c:axId val="28777988"/>
        <c:axId val="57675301"/>
      </c:scatterChart>
      <c:valAx>
        <c:axId val="2877798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crossBetween val="midCat"/>
        <c:dispUnits/>
        <c:majorUnit val="30"/>
        <c:minorUnit val="15"/>
      </c:valAx>
      <c:valAx>
        <c:axId val="5767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dráha [mm]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dráha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/>
            </c:numRef>
          </c:xVal>
          <c:yVal>
            <c:numRef>
              <c:f>'DR600'!$B$2:$B$38</c:f>
              <c:numCache/>
            </c:numRef>
          </c:yVal>
          <c:smooth val="1"/>
        </c:ser>
        <c:axId val="49315662"/>
        <c:axId val="41187775"/>
      </c:scatterChart>
      <c:valAx>
        <c:axId val="49315662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crossBetween val="midCat"/>
        <c:dispUnits/>
        <c:majorUnit val="30"/>
        <c:minorUnit val="15"/>
      </c:valAx>
      <c:valAx>
        <c:axId val="411877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rychlost [m/s]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rychlost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/>
            </c:numRef>
          </c:xVal>
          <c:yVal>
            <c:numRef>
              <c:f>'DR600'!$C$2:$C$38</c:f>
              <c:numCache/>
            </c:numRef>
          </c:yVal>
          <c:smooth val="1"/>
        </c:ser>
        <c:axId val="35145656"/>
        <c:axId val="47875449"/>
      </c:scatterChart>
      <c:valAx>
        <c:axId val="35145656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crossBetween val="midCat"/>
        <c:dispUnits/>
        <c:majorUnit val="30"/>
        <c:minorUnit val="15"/>
      </c:valAx>
      <c:valAx>
        <c:axId val="478754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zrychlení [m/s2]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zrychlení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/>
            </c:numRef>
          </c:xVal>
          <c:yVal>
            <c:numRef>
              <c:f>'DR600'!$D$2:$D$38</c:f>
              <c:numCache/>
            </c:numRef>
          </c:yVal>
          <c:smooth val="1"/>
        </c:ser>
        <c:axId val="28225858"/>
        <c:axId val="52706131"/>
      </c:scatterChart>
      <c:valAx>
        <c:axId val="2822585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crossBetween val="midCat"/>
        <c:dispUnits/>
        <c:majorUnit val="30"/>
        <c:minorUnit val="15"/>
      </c:valAx>
      <c:valAx>
        <c:axId val="5270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dráha [mm]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05"/>
          <c:w val="0.974"/>
          <c:h val="0.67475"/>
        </c:manualLayout>
      </c:layout>
      <c:scatterChart>
        <c:scatterStyle val="smooth"/>
        <c:varyColors val="0"/>
        <c:ser>
          <c:idx val="0"/>
          <c:order val="0"/>
          <c:tx>
            <c:v>GSX6F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GSX6F!$B$2:$B$38</c:f>
              <c:numCache>
                <c:ptCount val="37"/>
                <c:pt idx="0">
                  <c:v>0</c:v>
                </c:pt>
                <c:pt idx="1">
                  <c:v>0.45</c:v>
                </c:pt>
                <c:pt idx="2">
                  <c:v>1.78</c:v>
                </c:pt>
                <c:pt idx="3">
                  <c:v>3.94</c:v>
                </c:pt>
                <c:pt idx="4">
                  <c:v>6.81</c:v>
                </c:pt>
                <c:pt idx="5">
                  <c:v>10.28</c:v>
                </c:pt>
                <c:pt idx="6">
                  <c:v>14.2</c:v>
                </c:pt>
                <c:pt idx="7">
                  <c:v>18.4</c:v>
                </c:pt>
                <c:pt idx="8">
                  <c:v>22.74</c:v>
                </c:pt>
                <c:pt idx="9">
                  <c:v>27.05</c:v>
                </c:pt>
                <c:pt idx="10">
                  <c:v>31.19</c:v>
                </c:pt>
                <c:pt idx="11">
                  <c:v>35.06</c:v>
                </c:pt>
                <c:pt idx="12">
                  <c:v>38.55</c:v>
                </c:pt>
                <c:pt idx="13">
                  <c:v>41.58</c:v>
                </c:pt>
                <c:pt idx="14">
                  <c:v>44.12</c:v>
                </c:pt>
                <c:pt idx="15">
                  <c:v>46.11</c:v>
                </c:pt>
                <c:pt idx="16">
                  <c:v>47.55</c:v>
                </c:pt>
                <c:pt idx="17">
                  <c:v>48.41</c:v>
                </c:pt>
                <c:pt idx="18">
                  <c:v>48.7</c:v>
                </c:pt>
                <c:pt idx="19">
                  <c:v>48.41</c:v>
                </c:pt>
                <c:pt idx="20">
                  <c:v>47.55</c:v>
                </c:pt>
                <c:pt idx="21">
                  <c:v>46.11</c:v>
                </c:pt>
                <c:pt idx="22">
                  <c:v>44.12</c:v>
                </c:pt>
                <c:pt idx="23">
                  <c:v>41.58</c:v>
                </c:pt>
                <c:pt idx="24">
                  <c:v>38.55</c:v>
                </c:pt>
                <c:pt idx="25">
                  <c:v>35.06</c:v>
                </c:pt>
                <c:pt idx="26">
                  <c:v>31.19</c:v>
                </c:pt>
                <c:pt idx="27">
                  <c:v>27.05</c:v>
                </c:pt>
                <c:pt idx="28">
                  <c:v>22.74</c:v>
                </c:pt>
                <c:pt idx="29">
                  <c:v>18.4</c:v>
                </c:pt>
                <c:pt idx="30">
                  <c:v>14.2</c:v>
                </c:pt>
                <c:pt idx="31">
                  <c:v>10.28</c:v>
                </c:pt>
                <c:pt idx="32">
                  <c:v>6.81</c:v>
                </c:pt>
                <c:pt idx="33">
                  <c:v>3.94</c:v>
                </c:pt>
                <c:pt idx="34">
                  <c:v>1.78</c:v>
                </c:pt>
                <c:pt idx="35">
                  <c:v>0.45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DR600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'DR600'!$B$2:$B$38</c:f>
              <c:numCache>
                <c:ptCount val="37"/>
                <c:pt idx="0">
                  <c:v>0</c:v>
                </c:pt>
                <c:pt idx="1">
                  <c:v>0.91</c:v>
                </c:pt>
                <c:pt idx="2">
                  <c:v>3.59</c:v>
                </c:pt>
                <c:pt idx="3">
                  <c:v>7.9</c:v>
                </c:pt>
                <c:pt idx="4">
                  <c:v>13.63</c:v>
                </c:pt>
                <c:pt idx="5">
                  <c:v>20.48</c:v>
                </c:pt>
                <c:pt idx="6">
                  <c:v>28.13</c:v>
                </c:pt>
                <c:pt idx="7">
                  <c:v>36.23</c:v>
                </c:pt>
                <c:pt idx="8">
                  <c:v>44.46</c:v>
                </c:pt>
                <c:pt idx="9">
                  <c:v>52.5</c:v>
                </c:pt>
                <c:pt idx="10">
                  <c:v>60.09</c:v>
                </c:pt>
                <c:pt idx="11">
                  <c:v>67.01</c:v>
                </c:pt>
                <c:pt idx="12">
                  <c:v>73.13</c:v>
                </c:pt>
                <c:pt idx="13">
                  <c:v>78.33</c:v>
                </c:pt>
                <c:pt idx="14">
                  <c:v>82.57</c:v>
                </c:pt>
                <c:pt idx="15">
                  <c:v>85.85</c:v>
                </c:pt>
                <c:pt idx="16">
                  <c:v>88.16</c:v>
                </c:pt>
                <c:pt idx="17">
                  <c:v>89.54</c:v>
                </c:pt>
                <c:pt idx="18">
                  <c:v>90</c:v>
                </c:pt>
                <c:pt idx="19">
                  <c:v>89.54</c:v>
                </c:pt>
                <c:pt idx="20">
                  <c:v>88.16</c:v>
                </c:pt>
                <c:pt idx="21">
                  <c:v>85.85</c:v>
                </c:pt>
                <c:pt idx="22">
                  <c:v>82.57</c:v>
                </c:pt>
                <c:pt idx="23">
                  <c:v>78.33</c:v>
                </c:pt>
                <c:pt idx="24">
                  <c:v>73.13</c:v>
                </c:pt>
                <c:pt idx="25">
                  <c:v>67.01</c:v>
                </c:pt>
                <c:pt idx="26">
                  <c:v>60.09</c:v>
                </c:pt>
                <c:pt idx="27">
                  <c:v>52.5</c:v>
                </c:pt>
                <c:pt idx="28">
                  <c:v>44.46</c:v>
                </c:pt>
                <c:pt idx="29">
                  <c:v>36.23</c:v>
                </c:pt>
                <c:pt idx="30">
                  <c:v>28.13</c:v>
                </c:pt>
                <c:pt idx="31">
                  <c:v>20.48</c:v>
                </c:pt>
                <c:pt idx="32">
                  <c:v>13.63</c:v>
                </c:pt>
                <c:pt idx="33">
                  <c:v>7.9</c:v>
                </c:pt>
                <c:pt idx="34">
                  <c:v>3.59</c:v>
                </c:pt>
                <c:pt idx="35">
                  <c:v>0.91</c:v>
                </c:pt>
                <c:pt idx="36">
                  <c:v>0</c:v>
                </c:pt>
              </c:numCache>
            </c:numRef>
          </c:yVal>
          <c:smooth val="1"/>
        </c:ser>
        <c:axId val="4593132"/>
        <c:axId val="41338189"/>
      </c:scatterChart>
      <c:valAx>
        <c:axId val="4593132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crossBetween val="midCat"/>
        <c:dispUnits/>
        <c:majorUnit val="30"/>
        <c:minorUnit val="15"/>
      </c:valAx>
      <c:valAx>
        <c:axId val="4133818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8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rychlost [m/s]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525"/>
          <c:w val="0.974"/>
          <c:h val="0.67075"/>
        </c:manualLayout>
      </c:layout>
      <c:scatterChart>
        <c:scatterStyle val="smooth"/>
        <c:varyColors val="0"/>
        <c:ser>
          <c:idx val="1"/>
          <c:order val="0"/>
          <c:tx>
            <c:v>GSX6F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GSX6F!$C$2:$C$38</c:f>
              <c:numCache>
                <c:ptCount val="37"/>
                <c:pt idx="0">
                  <c:v>0</c:v>
                </c:pt>
                <c:pt idx="1">
                  <c:v>2.7</c:v>
                </c:pt>
                <c:pt idx="2">
                  <c:v>5.27</c:v>
                </c:pt>
                <c:pt idx="3">
                  <c:v>7.6</c:v>
                </c:pt>
                <c:pt idx="4">
                  <c:v>9.59</c:v>
                </c:pt>
                <c:pt idx="5">
                  <c:v>11.16</c:v>
                </c:pt>
                <c:pt idx="6">
                  <c:v>12.26</c:v>
                </c:pt>
                <c:pt idx="7">
                  <c:v>12.89</c:v>
                </c:pt>
                <c:pt idx="8">
                  <c:v>13.04</c:v>
                </c:pt>
                <c:pt idx="9">
                  <c:v>12.75</c:v>
                </c:pt>
                <c:pt idx="10">
                  <c:v>12.07</c:v>
                </c:pt>
                <c:pt idx="11">
                  <c:v>11.07</c:v>
                </c:pt>
                <c:pt idx="12">
                  <c:v>9.82</c:v>
                </c:pt>
                <c:pt idx="13">
                  <c:v>8.38</c:v>
                </c:pt>
                <c:pt idx="14">
                  <c:v>6.81</c:v>
                </c:pt>
                <c:pt idx="15">
                  <c:v>5.15</c:v>
                </c:pt>
                <c:pt idx="16">
                  <c:v>3.45</c:v>
                </c:pt>
                <c:pt idx="17">
                  <c:v>1.73</c:v>
                </c:pt>
                <c:pt idx="18">
                  <c:v>0</c:v>
                </c:pt>
                <c:pt idx="19">
                  <c:v>-1.73</c:v>
                </c:pt>
                <c:pt idx="20">
                  <c:v>-3.45</c:v>
                </c:pt>
                <c:pt idx="21">
                  <c:v>-5.15</c:v>
                </c:pt>
                <c:pt idx="22">
                  <c:v>-6.81</c:v>
                </c:pt>
                <c:pt idx="23">
                  <c:v>-8.38</c:v>
                </c:pt>
                <c:pt idx="24">
                  <c:v>-9.82</c:v>
                </c:pt>
                <c:pt idx="25">
                  <c:v>-11.07</c:v>
                </c:pt>
                <c:pt idx="26">
                  <c:v>-12.07</c:v>
                </c:pt>
                <c:pt idx="27">
                  <c:v>-12.75</c:v>
                </c:pt>
                <c:pt idx="28">
                  <c:v>-13.04</c:v>
                </c:pt>
                <c:pt idx="29">
                  <c:v>-12.89</c:v>
                </c:pt>
                <c:pt idx="30">
                  <c:v>-12.26</c:v>
                </c:pt>
                <c:pt idx="31">
                  <c:v>-11.16</c:v>
                </c:pt>
                <c:pt idx="32">
                  <c:v>-9.59</c:v>
                </c:pt>
                <c:pt idx="33">
                  <c:v>-7.6</c:v>
                </c:pt>
                <c:pt idx="34">
                  <c:v>-5.27</c:v>
                </c:pt>
                <c:pt idx="35">
                  <c:v>-2.7</c:v>
                </c:pt>
                <c:pt idx="36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DR600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'DR600'!$C$2:$C$38</c:f>
              <c:numCache>
                <c:ptCount val="37"/>
                <c:pt idx="0">
                  <c:v>0</c:v>
                </c:pt>
                <c:pt idx="1">
                  <c:v>5.43</c:v>
                </c:pt>
                <c:pt idx="2">
                  <c:v>10.58</c:v>
                </c:pt>
                <c:pt idx="3">
                  <c:v>15.18</c:v>
                </c:pt>
                <c:pt idx="4">
                  <c:v>19.01</c:v>
                </c:pt>
                <c:pt idx="5">
                  <c:v>21.92</c:v>
                </c:pt>
                <c:pt idx="6">
                  <c:v>23.81</c:v>
                </c:pt>
                <c:pt idx="7">
                  <c:v>24.67</c:v>
                </c:pt>
                <c:pt idx="8">
                  <c:v>24.55</c:v>
                </c:pt>
                <c:pt idx="9">
                  <c:v>23.56</c:v>
                </c:pt>
                <c:pt idx="10">
                  <c:v>21.86</c:v>
                </c:pt>
                <c:pt idx="11">
                  <c:v>19.62</c:v>
                </c:pt>
                <c:pt idx="12">
                  <c:v>17</c:v>
                </c:pt>
                <c:pt idx="13">
                  <c:v>14.18</c:v>
                </c:pt>
                <c:pt idx="14">
                  <c:v>11.28</c:v>
                </c:pt>
                <c:pt idx="15">
                  <c:v>8.38</c:v>
                </c:pt>
                <c:pt idx="16">
                  <c:v>5.53</c:v>
                </c:pt>
                <c:pt idx="17">
                  <c:v>2.75</c:v>
                </c:pt>
                <c:pt idx="18">
                  <c:v>0</c:v>
                </c:pt>
                <c:pt idx="19">
                  <c:v>-2.75</c:v>
                </c:pt>
                <c:pt idx="20">
                  <c:v>-5.53</c:v>
                </c:pt>
                <c:pt idx="21">
                  <c:v>-8.38</c:v>
                </c:pt>
                <c:pt idx="22">
                  <c:v>-11.28</c:v>
                </c:pt>
                <c:pt idx="23">
                  <c:v>-14.18</c:v>
                </c:pt>
                <c:pt idx="24">
                  <c:v>-17</c:v>
                </c:pt>
                <c:pt idx="25">
                  <c:v>-19.62</c:v>
                </c:pt>
                <c:pt idx="26">
                  <c:v>-21.86</c:v>
                </c:pt>
                <c:pt idx="27">
                  <c:v>-23.56</c:v>
                </c:pt>
                <c:pt idx="28">
                  <c:v>-24.55</c:v>
                </c:pt>
                <c:pt idx="29">
                  <c:v>-24.67</c:v>
                </c:pt>
                <c:pt idx="30">
                  <c:v>-23.81</c:v>
                </c:pt>
                <c:pt idx="31">
                  <c:v>-21.92</c:v>
                </c:pt>
                <c:pt idx="32">
                  <c:v>-19.01</c:v>
                </c:pt>
                <c:pt idx="33">
                  <c:v>-15.18</c:v>
                </c:pt>
                <c:pt idx="34">
                  <c:v>-10.58</c:v>
                </c:pt>
                <c:pt idx="35">
                  <c:v>-5.43</c:v>
                </c:pt>
                <c:pt idx="36">
                  <c:v>0</c:v>
                </c:pt>
              </c:numCache>
            </c:numRef>
          </c:yVal>
          <c:smooth val="1"/>
        </c:ser>
        <c:axId val="36499382"/>
        <c:axId val="60058983"/>
      </c:scatterChart>
      <c:valAx>
        <c:axId val="36499382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crossBetween val="midCat"/>
        <c:dispUnits/>
        <c:majorUnit val="30"/>
        <c:minorUnit val="15"/>
      </c:valAx>
      <c:valAx>
        <c:axId val="6005898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499382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5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zrychlení [m/s2]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675"/>
          <c:w val="0.97425"/>
          <c:h val="0.6785"/>
        </c:manualLayout>
      </c:layout>
      <c:scatterChart>
        <c:scatterStyle val="smooth"/>
        <c:varyColors val="0"/>
        <c:ser>
          <c:idx val="2"/>
          <c:order val="0"/>
          <c:tx>
            <c:v>a_GSX6F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GSX6F!$A$2:$A$38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GSX6F!$D$2:$D$38</c:f>
              <c:numCache>
                <c:ptCount val="37"/>
                <c:pt idx="0">
                  <c:v>8153.45</c:v>
                </c:pt>
                <c:pt idx="1">
                  <c:v>7962.91</c:v>
                </c:pt>
                <c:pt idx="2">
                  <c:v>7405.12</c:v>
                </c:pt>
                <c:pt idx="3">
                  <c:v>6520.2</c:v>
                </c:pt>
                <c:pt idx="4">
                  <c:v>5370.49</c:v>
                </c:pt>
                <c:pt idx="5">
                  <c:v>4034.44</c:v>
                </c:pt>
                <c:pt idx="6">
                  <c:v>2598.97</c:v>
                </c:pt>
                <c:pt idx="7">
                  <c:v>1151.19</c:v>
                </c:pt>
                <c:pt idx="8">
                  <c:v>-229.41</c:v>
                </c:pt>
                <c:pt idx="9">
                  <c:v>-1477.76</c:v>
                </c:pt>
                <c:pt idx="10">
                  <c:v>-2547.86</c:v>
                </c:pt>
                <c:pt idx="11">
                  <c:v>-3415.25</c:v>
                </c:pt>
                <c:pt idx="12">
                  <c:v>-4076.72</c:v>
                </c:pt>
                <c:pt idx="13">
                  <c:v>-4547.66</c:v>
                </c:pt>
                <c:pt idx="14">
                  <c:v>-4857.27</c:v>
                </c:pt>
                <c:pt idx="15">
                  <c:v>-5042.44</c:v>
                </c:pt>
                <c:pt idx="16">
                  <c:v>-5141.07</c:v>
                </c:pt>
                <c:pt idx="17">
                  <c:v>-5185.64</c:v>
                </c:pt>
                <c:pt idx="18">
                  <c:v>-5197.94</c:v>
                </c:pt>
                <c:pt idx="19">
                  <c:v>-5185.64</c:v>
                </c:pt>
                <c:pt idx="20">
                  <c:v>-5141.07</c:v>
                </c:pt>
                <c:pt idx="21">
                  <c:v>-5042.44</c:v>
                </c:pt>
                <c:pt idx="22">
                  <c:v>-4857.27</c:v>
                </c:pt>
                <c:pt idx="23">
                  <c:v>-4547.66</c:v>
                </c:pt>
                <c:pt idx="24">
                  <c:v>-4076.72</c:v>
                </c:pt>
                <c:pt idx="25">
                  <c:v>-3415.25</c:v>
                </c:pt>
                <c:pt idx="26">
                  <c:v>-2547.86</c:v>
                </c:pt>
                <c:pt idx="27">
                  <c:v>-1477.76</c:v>
                </c:pt>
                <c:pt idx="28">
                  <c:v>-229.41</c:v>
                </c:pt>
                <c:pt idx="29">
                  <c:v>1151.19</c:v>
                </c:pt>
                <c:pt idx="30">
                  <c:v>2598.97</c:v>
                </c:pt>
                <c:pt idx="31">
                  <c:v>4034.44</c:v>
                </c:pt>
                <c:pt idx="32">
                  <c:v>5370.49</c:v>
                </c:pt>
                <c:pt idx="33">
                  <c:v>6520.2</c:v>
                </c:pt>
                <c:pt idx="34">
                  <c:v>7405.12</c:v>
                </c:pt>
                <c:pt idx="35">
                  <c:v>7962.91</c:v>
                </c:pt>
                <c:pt idx="36">
                  <c:v>8153.45</c:v>
                </c:pt>
              </c:numCache>
            </c:numRef>
          </c:yVal>
          <c:smooth val="1"/>
        </c:ser>
        <c:ser>
          <c:idx val="0"/>
          <c:order val="1"/>
          <c:tx>
            <c:v>a_DR600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'DR600'!$A$2:$A$38</c:f>
              <c:numCach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'DR600'!$D$2:$D$38</c:f>
              <c:numCache>
                <c:ptCount val="37"/>
                <c:pt idx="0">
                  <c:v>16449.34</c:v>
                </c:pt>
                <c:pt idx="1">
                  <c:v>16013.91</c:v>
                </c:pt>
                <c:pt idx="2">
                  <c:v>14743.22</c:v>
                </c:pt>
                <c:pt idx="3">
                  <c:v>12740.33</c:v>
                </c:pt>
                <c:pt idx="4">
                  <c:v>10164.79</c:v>
                </c:pt>
                <c:pt idx="5">
                  <c:v>7215.97</c:v>
                </c:pt>
                <c:pt idx="6">
                  <c:v>4112.34</c:v>
                </c:pt>
                <c:pt idx="7">
                  <c:v>1069.27</c:v>
                </c:pt>
                <c:pt idx="8">
                  <c:v>-1722.03</c:v>
                </c:pt>
                <c:pt idx="9">
                  <c:v>-4112.34</c:v>
                </c:pt>
                <c:pt idx="10">
                  <c:v>-6006.63</c:v>
                </c:pt>
                <c:pt idx="11">
                  <c:v>-7369.74</c:v>
                </c:pt>
                <c:pt idx="12">
                  <c:v>-8224.67</c:v>
                </c:pt>
                <c:pt idx="13">
                  <c:v>-8644.17</c:v>
                </c:pt>
                <c:pt idx="14">
                  <c:v>-8736.6</c:v>
                </c:pt>
                <c:pt idx="15">
                  <c:v>-8627.99</c:v>
                </c:pt>
                <c:pt idx="16">
                  <c:v>-8442.76</c:v>
                </c:pt>
                <c:pt idx="17">
                  <c:v>-8285.25</c:v>
                </c:pt>
                <c:pt idx="18">
                  <c:v>-8224.67</c:v>
                </c:pt>
                <c:pt idx="19">
                  <c:v>-8285.25</c:v>
                </c:pt>
                <c:pt idx="20">
                  <c:v>-8442.76</c:v>
                </c:pt>
                <c:pt idx="21">
                  <c:v>-8627.99</c:v>
                </c:pt>
                <c:pt idx="22">
                  <c:v>-8736.6</c:v>
                </c:pt>
                <c:pt idx="23">
                  <c:v>-8644.17</c:v>
                </c:pt>
                <c:pt idx="24">
                  <c:v>-8224.67</c:v>
                </c:pt>
                <c:pt idx="25">
                  <c:v>-7369.74</c:v>
                </c:pt>
                <c:pt idx="26">
                  <c:v>-6006.63</c:v>
                </c:pt>
                <c:pt idx="27">
                  <c:v>-4112.34</c:v>
                </c:pt>
                <c:pt idx="28">
                  <c:v>-1722.03</c:v>
                </c:pt>
                <c:pt idx="29">
                  <c:v>1069.27</c:v>
                </c:pt>
                <c:pt idx="30">
                  <c:v>4112.34</c:v>
                </c:pt>
                <c:pt idx="31">
                  <c:v>7215.97</c:v>
                </c:pt>
                <c:pt idx="32">
                  <c:v>10164.79</c:v>
                </c:pt>
                <c:pt idx="33">
                  <c:v>12740.33</c:v>
                </c:pt>
                <c:pt idx="34">
                  <c:v>14743.22</c:v>
                </c:pt>
                <c:pt idx="35">
                  <c:v>16013.91</c:v>
                </c:pt>
                <c:pt idx="36">
                  <c:v>16449.34</c:v>
                </c:pt>
              </c:numCache>
            </c:numRef>
          </c:yVal>
          <c:smooth val="1"/>
        </c:ser>
        <c:axId val="3659936"/>
        <c:axId val="32939425"/>
      </c:scatterChart>
      <c:valAx>
        <c:axId val="3659936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úhel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 val="autoZero"/>
        <c:crossBetween val="midCat"/>
        <c:dispUnits/>
        <c:majorUnit val="30"/>
        <c:minorUnit val="15"/>
      </c:valAx>
      <c:valAx>
        <c:axId val="3293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8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8</xdr:col>
      <xdr:colOff>1352550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581025" y="6381750"/>
        <a:ext cx="7305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9</xdr:col>
      <xdr:colOff>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581025" y="10915650"/>
        <a:ext cx="73152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9</xdr:col>
      <xdr:colOff>0</xdr:colOff>
      <xdr:row>121</xdr:row>
      <xdr:rowOff>9525</xdr:rowOff>
    </xdr:to>
    <xdr:graphicFrame>
      <xdr:nvGraphicFramePr>
        <xdr:cNvPr id="3" name="Chart 4"/>
        <xdr:cNvGraphicFramePr/>
      </xdr:nvGraphicFramePr>
      <xdr:xfrm>
        <a:off x="581025" y="15449550"/>
        <a:ext cx="73152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8</xdr:col>
      <xdr:colOff>1352550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581025" y="6381750"/>
        <a:ext cx="7305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9</xdr:col>
      <xdr:colOff>0</xdr:colOff>
      <xdr:row>93</xdr:row>
      <xdr:rowOff>9525</xdr:rowOff>
    </xdr:to>
    <xdr:graphicFrame>
      <xdr:nvGraphicFramePr>
        <xdr:cNvPr id="2" name="Chart 2"/>
        <xdr:cNvGraphicFramePr/>
      </xdr:nvGraphicFramePr>
      <xdr:xfrm>
        <a:off x="581025" y="10915650"/>
        <a:ext cx="73152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9</xdr:col>
      <xdr:colOff>0</xdr:colOff>
      <xdr:row>121</xdr:row>
      <xdr:rowOff>9525</xdr:rowOff>
    </xdr:to>
    <xdr:graphicFrame>
      <xdr:nvGraphicFramePr>
        <xdr:cNvPr id="3" name="Chart 3"/>
        <xdr:cNvGraphicFramePr/>
      </xdr:nvGraphicFramePr>
      <xdr:xfrm>
        <a:off x="581025" y="15449550"/>
        <a:ext cx="73152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66675</xdr:rowOff>
    </xdr:from>
    <xdr:to>
      <xdr:col>12</xdr:col>
      <xdr:colOff>571500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81025" y="66675"/>
        <a:ext cx="7305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28</xdr:row>
      <xdr:rowOff>66675</xdr:rowOff>
    </xdr:from>
    <xdr:to>
      <xdr:col>12</xdr:col>
      <xdr:colOff>581025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581025" y="4600575"/>
        <a:ext cx="73152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56</xdr:row>
      <xdr:rowOff>66675</xdr:rowOff>
    </xdr:from>
    <xdr:to>
      <xdr:col>12</xdr:col>
      <xdr:colOff>581025</xdr:colOff>
      <xdr:row>82</xdr:row>
      <xdr:rowOff>76200</xdr:rowOff>
    </xdr:to>
    <xdr:graphicFrame>
      <xdr:nvGraphicFramePr>
        <xdr:cNvPr id="3" name="Chart 3"/>
        <xdr:cNvGraphicFramePr/>
      </xdr:nvGraphicFramePr>
      <xdr:xfrm>
        <a:off x="581025" y="9134475"/>
        <a:ext cx="73152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97">
      <selection activeCell="G5" sqref="G5"/>
    </sheetView>
  </sheetViews>
  <sheetFormatPr defaultColWidth="9.140625" defaultRowHeight="12.75"/>
  <cols>
    <col min="1" max="1" width="8.7109375" style="0" customWidth="1"/>
    <col min="2" max="2" width="13.8515625" style="0" customWidth="1"/>
    <col min="3" max="3" width="14.7109375" style="0" customWidth="1"/>
    <col min="4" max="4" width="16.7109375" style="0" customWidth="1"/>
    <col min="5" max="5" width="10.140625" style="0" customWidth="1"/>
    <col min="7" max="7" width="7.140625" style="0" customWidth="1"/>
    <col min="8" max="8" width="17.57421875" style="0" customWidth="1"/>
    <col min="9" max="9" width="20.421875" style="0" customWidth="1"/>
  </cols>
  <sheetData>
    <row r="1" spans="1:5" ht="12.75">
      <c r="A1" s="1" t="s">
        <v>0</v>
      </c>
      <c r="B1" s="1" t="s">
        <v>4</v>
      </c>
      <c r="C1" s="1" t="s">
        <v>5</v>
      </c>
      <c r="D1" s="1" t="s">
        <v>6</v>
      </c>
      <c r="E1" s="1"/>
    </row>
    <row r="2" spans="1:4" ht="13.5" thickBot="1">
      <c r="A2">
        <v>0</v>
      </c>
      <c r="B2" s="2">
        <f>ROUND($G$3*(1+0.25*$G$5-COS(RADIANS(A2))-0.25*$G$5*COS(RADIANS(2*A2))),2)</f>
        <v>0</v>
      </c>
      <c r="C2" s="16">
        <f aca="true" t="shared" si="0" ref="C2:C7">ROUND($G$3/1000*$G$7*(SIN(RADIANS(A2))+0.5*$G$5*SIN(RADIANS(2*A2))),2)</f>
        <v>0</v>
      </c>
      <c r="D2">
        <f>ROUND($G$3/1000*$G$7*$G$7*(COS(RADIANS(A2))+$G$5*COS(RADIANS(2*A2))),2)</f>
        <v>8153.45</v>
      </c>
    </row>
    <row r="3" spans="1:9" ht="13.5" thickBot="1">
      <c r="A3">
        <f>A2+10</f>
        <v>10</v>
      </c>
      <c r="B3">
        <f>ROUND($G$3*(1+0.25*$G$5-COS(RADIANS(A3))-0.25*$G$5*COS(RADIANS(2*A3))),2)</f>
        <v>0.45</v>
      </c>
      <c r="C3" s="16">
        <f t="shared" si="0"/>
        <v>2.7</v>
      </c>
      <c r="D3">
        <f aca="true" t="shared" si="1" ref="D3:D38">ROUND($G$3/1000*$G$7*$G$7*(COS(RADIANS(A3))+$G$5*COS(RADIANS(2*A3))),2)</f>
        <v>7962.91</v>
      </c>
      <c r="F3" s="8" t="s">
        <v>1</v>
      </c>
      <c r="G3" s="9">
        <v>24.35</v>
      </c>
      <c r="H3" s="10" t="s">
        <v>8</v>
      </c>
      <c r="I3" t="s">
        <v>14</v>
      </c>
    </row>
    <row r="4" spans="1:9" ht="13.5" thickBot="1">
      <c r="A4">
        <f aca="true" t="shared" si="2" ref="A4:A38">A3+10</f>
        <v>20</v>
      </c>
      <c r="B4">
        <f>ROUND($G$3*(1+0.25*$G$5-COS(RADIANS(A4))-0.25*$G$5*COS(RADIANS(2*A4))),2)</f>
        <v>1.78</v>
      </c>
      <c r="C4" s="16">
        <f t="shared" si="0"/>
        <v>5.27</v>
      </c>
      <c r="D4">
        <f t="shared" si="1"/>
        <v>7405.12</v>
      </c>
      <c r="F4" s="4" t="s">
        <v>2</v>
      </c>
      <c r="G4" s="3">
        <v>110</v>
      </c>
      <c r="H4" s="5" t="s">
        <v>8</v>
      </c>
      <c r="I4" t="s">
        <v>15</v>
      </c>
    </row>
    <row r="5" spans="1:9" ht="13.5" thickBot="1">
      <c r="A5">
        <f t="shared" si="2"/>
        <v>30</v>
      </c>
      <c r="B5">
        <f aca="true" t="shared" si="3" ref="B5:B38">ROUND($G$3*(1+0.25*$G$5-COS(RADIANS(A5))-0.25*$G$5*COS(RADIANS(2*A5))),2)</f>
        <v>3.94</v>
      </c>
      <c r="C5" s="16">
        <f t="shared" si="0"/>
        <v>7.6</v>
      </c>
      <c r="D5">
        <f t="shared" si="1"/>
        <v>6520.2</v>
      </c>
      <c r="F5" s="8" t="s">
        <v>3</v>
      </c>
      <c r="G5" s="11">
        <f>G3/G4</f>
        <v>0.22136363636363637</v>
      </c>
      <c r="H5" s="10"/>
      <c r="I5" t="s">
        <v>16</v>
      </c>
    </row>
    <row r="6" spans="1:9" ht="13.5" thickBot="1">
      <c r="A6">
        <f t="shared" si="2"/>
        <v>40</v>
      </c>
      <c r="B6">
        <f t="shared" si="3"/>
        <v>6.81</v>
      </c>
      <c r="C6" s="16">
        <f t="shared" si="0"/>
        <v>9.59</v>
      </c>
      <c r="D6">
        <f t="shared" si="1"/>
        <v>5370.49</v>
      </c>
      <c r="F6" s="6" t="s">
        <v>10</v>
      </c>
      <c r="G6" s="13">
        <v>5000</v>
      </c>
      <c r="H6" s="12" t="s">
        <v>11</v>
      </c>
      <c r="I6" t="s">
        <v>17</v>
      </c>
    </row>
    <row r="7" spans="1:9" ht="13.5" thickBot="1">
      <c r="A7">
        <f t="shared" si="2"/>
        <v>50</v>
      </c>
      <c r="B7">
        <f t="shared" si="3"/>
        <v>10.28</v>
      </c>
      <c r="C7" s="16">
        <f t="shared" si="0"/>
        <v>11.16</v>
      </c>
      <c r="D7">
        <f t="shared" si="1"/>
        <v>4034.44</v>
      </c>
      <c r="F7" s="6" t="s">
        <v>7</v>
      </c>
      <c r="G7" s="7">
        <f>2*PI()*G6/60</f>
        <v>523.5987755982989</v>
      </c>
      <c r="H7" s="12" t="s">
        <v>9</v>
      </c>
      <c r="I7" t="s">
        <v>18</v>
      </c>
    </row>
    <row r="8" spans="1:9" ht="13.5" thickBot="1">
      <c r="A8">
        <f t="shared" si="2"/>
        <v>60</v>
      </c>
      <c r="B8">
        <f t="shared" si="3"/>
        <v>14.2</v>
      </c>
      <c r="C8" s="16">
        <f aca="true" t="shared" si="4" ref="C8:C38">ROUND($G$3/1000*$G$7*(SIN(RADIANS(A8))+0.5*$G$5*SIN(RADIANS(2*A8))),2)</f>
        <v>12.26</v>
      </c>
      <c r="D8">
        <f t="shared" si="1"/>
        <v>2598.97</v>
      </c>
      <c r="F8" s="14" t="s">
        <v>12</v>
      </c>
      <c r="G8" s="11">
        <f>4*G3/1000*G6/60</f>
        <v>8.116666666666667</v>
      </c>
      <c r="H8" s="15" t="s">
        <v>13</v>
      </c>
      <c r="I8" t="s">
        <v>19</v>
      </c>
    </row>
    <row r="9" spans="1:4" ht="12.75">
      <c r="A9">
        <f t="shared" si="2"/>
        <v>70</v>
      </c>
      <c r="B9">
        <f t="shared" si="3"/>
        <v>18.4</v>
      </c>
      <c r="C9" s="16">
        <f t="shared" si="4"/>
        <v>12.89</v>
      </c>
      <c r="D9">
        <f t="shared" si="1"/>
        <v>1151.19</v>
      </c>
    </row>
    <row r="10" spans="1:4" ht="12.75">
      <c r="A10">
        <f t="shared" si="2"/>
        <v>80</v>
      </c>
      <c r="B10">
        <f t="shared" si="3"/>
        <v>22.74</v>
      </c>
      <c r="C10" s="16">
        <f t="shared" si="4"/>
        <v>13.04</v>
      </c>
      <c r="D10">
        <f t="shared" si="1"/>
        <v>-229.41</v>
      </c>
    </row>
    <row r="11" spans="1:4" ht="12.75">
      <c r="A11">
        <f t="shared" si="2"/>
        <v>90</v>
      </c>
      <c r="B11">
        <f t="shared" si="3"/>
        <v>27.05</v>
      </c>
      <c r="C11" s="16">
        <f t="shared" si="4"/>
        <v>12.75</v>
      </c>
      <c r="D11">
        <f t="shared" si="1"/>
        <v>-1477.76</v>
      </c>
    </row>
    <row r="12" spans="1:4" ht="12.75">
      <c r="A12">
        <f t="shared" si="2"/>
        <v>100</v>
      </c>
      <c r="B12">
        <f t="shared" si="3"/>
        <v>31.19</v>
      </c>
      <c r="C12" s="16">
        <f t="shared" si="4"/>
        <v>12.07</v>
      </c>
      <c r="D12">
        <f t="shared" si="1"/>
        <v>-2547.86</v>
      </c>
    </row>
    <row r="13" spans="1:4" ht="12.75">
      <c r="A13">
        <f t="shared" si="2"/>
        <v>110</v>
      </c>
      <c r="B13">
        <f t="shared" si="3"/>
        <v>35.06</v>
      </c>
      <c r="C13" s="16">
        <f t="shared" si="4"/>
        <v>11.07</v>
      </c>
      <c r="D13">
        <f t="shared" si="1"/>
        <v>-3415.25</v>
      </c>
    </row>
    <row r="14" spans="1:4" ht="12.75">
      <c r="A14">
        <f t="shared" si="2"/>
        <v>120</v>
      </c>
      <c r="B14">
        <f t="shared" si="3"/>
        <v>38.55</v>
      </c>
      <c r="C14" s="16">
        <f t="shared" si="4"/>
        <v>9.82</v>
      </c>
      <c r="D14">
        <f t="shared" si="1"/>
        <v>-4076.72</v>
      </c>
    </row>
    <row r="15" spans="1:4" ht="12.75">
      <c r="A15">
        <f t="shared" si="2"/>
        <v>130</v>
      </c>
      <c r="B15">
        <f t="shared" si="3"/>
        <v>41.58</v>
      </c>
      <c r="C15" s="16">
        <f t="shared" si="4"/>
        <v>8.38</v>
      </c>
      <c r="D15">
        <f t="shared" si="1"/>
        <v>-4547.66</v>
      </c>
    </row>
    <row r="16" spans="1:4" ht="12.75">
      <c r="A16">
        <f t="shared" si="2"/>
        <v>140</v>
      </c>
      <c r="B16">
        <f t="shared" si="3"/>
        <v>44.12</v>
      </c>
      <c r="C16" s="16">
        <f t="shared" si="4"/>
        <v>6.81</v>
      </c>
      <c r="D16">
        <f t="shared" si="1"/>
        <v>-4857.27</v>
      </c>
    </row>
    <row r="17" spans="1:4" ht="12.75">
      <c r="A17">
        <f t="shared" si="2"/>
        <v>150</v>
      </c>
      <c r="B17">
        <f t="shared" si="3"/>
        <v>46.11</v>
      </c>
      <c r="C17" s="16">
        <f t="shared" si="4"/>
        <v>5.15</v>
      </c>
      <c r="D17">
        <f t="shared" si="1"/>
        <v>-5042.44</v>
      </c>
    </row>
    <row r="18" spans="1:4" ht="12.75">
      <c r="A18">
        <f t="shared" si="2"/>
        <v>160</v>
      </c>
      <c r="B18">
        <f t="shared" si="3"/>
        <v>47.55</v>
      </c>
      <c r="C18" s="16">
        <f t="shared" si="4"/>
        <v>3.45</v>
      </c>
      <c r="D18">
        <f t="shared" si="1"/>
        <v>-5141.07</v>
      </c>
    </row>
    <row r="19" spans="1:4" ht="12.75">
      <c r="A19">
        <f t="shared" si="2"/>
        <v>170</v>
      </c>
      <c r="B19">
        <f t="shared" si="3"/>
        <v>48.41</v>
      </c>
      <c r="C19" s="16">
        <f t="shared" si="4"/>
        <v>1.73</v>
      </c>
      <c r="D19">
        <f t="shared" si="1"/>
        <v>-5185.64</v>
      </c>
    </row>
    <row r="20" spans="1:4" ht="12.75">
      <c r="A20">
        <f t="shared" si="2"/>
        <v>180</v>
      </c>
      <c r="B20" s="2">
        <f t="shared" si="3"/>
        <v>48.7</v>
      </c>
      <c r="C20" s="16">
        <f t="shared" si="4"/>
        <v>0</v>
      </c>
      <c r="D20">
        <f t="shared" si="1"/>
        <v>-5197.94</v>
      </c>
    </row>
    <row r="21" spans="1:4" ht="12.75">
      <c r="A21">
        <f t="shared" si="2"/>
        <v>190</v>
      </c>
      <c r="B21">
        <f t="shared" si="3"/>
        <v>48.41</v>
      </c>
      <c r="C21" s="16">
        <f t="shared" si="4"/>
        <v>-1.73</v>
      </c>
      <c r="D21">
        <f t="shared" si="1"/>
        <v>-5185.64</v>
      </c>
    </row>
    <row r="22" spans="1:4" ht="12.75">
      <c r="A22">
        <f t="shared" si="2"/>
        <v>200</v>
      </c>
      <c r="B22">
        <f t="shared" si="3"/>
        <v>47.55</v>
      </c>
      <c r="C22" s="16">
        <f t="shared" si="4"/>
        <v>-3.45</v>
      </c>
      <c r="D22">
        <f t="shared" si="1"/>
        <v>-5141.07</v>
      </c>
    </row>
    <row r="23" spans="1:4" ht="12.75">
      <c r="A23">
        <f t="shared" si="2"/>
        <v>210</v>
      </c>
      <c r="B23">
        <f t="shared" si="3"/>
        <v>46.11</v>
      </c>
      <c r="C23" s="16">
        <f t="shared" si="4"/>
        <v>-5.15</v>
      </c>
      <c r="D23">
        <f t="shared" si="1"/>
        <v>-5042.44</v>
      </c>
    </row>
    <row r="24" spans="1:4" ht="12.75">
      <c r="A24">
        <f t="shared" si="2"/>
        <v>220</v>
      </c>
      <c r="B24">
        <f t="shared" si="3"/>
        <v>44.12</v>
      </c>
      <c r="C24" s="16">
        <f t="shared" si="4"/>
        <v>-6.81</v>
      </c>
      <c r="D24">
        <f t="shared" si="1"/>
        <v>-4857.27</v>
      </c>
    </row>
    <row r="25" spans="1:4" ht="12.75">
      <c r="A25">
        <f t="shared" si="2"/>
        <v>230</v>
      </c>
      <c r="B25">
        <f t="shared" si="3"/>
        <v>41.58</v>
      </c>
      <c r="C25" s="16">
        <f t="shared" si="4"/>
        <v>-8.38</v>
      </c>
      <c r="D25">
        <f t="shared" si="1"/>
        <v>-4547.66</v>
      </c>
    </row>
    <row r="26" spans="1:4" ht="12.75">
      <c r="A26">
        <f t="shared" si="2"/>
        <v>240</v>
      </c>
      <c r="B26">
        <f t="shared" si="3"/>
        <v>38.55</v>
      </c>
      <c r="C26" s="16">
        <f t="shared" si="4"/>
        <v>-9.82</v>
      </c>
      <c r="D26">
        <f t="shared" si="1"/>
        <v>-4076.72</v>
      </c>
    </row>
    <row r="27" spans="1:4" ht="12.75">
      <c r="A27">
        <f t="shared" si="2"/>
        <v>250</v>
      </c>
      <c r="B27">
        <f t="shared" si="3"/>
        <v>35.06</v>
      </c>
      <c r="C27" s="16">
        <f t="shared" si="4"/>
        <v>-11.07</v>
      </c>
      <c r="D27">
        <f t="shared" si="1"/>
        <v>-3415.25</v>
      </c>
    </row>
    <row r="28" spans="1:4" ht="12.75">
      <c r="A28">
        <f t="shared" si="2"/>
        <v>260</v>
      </c>
      <c r="B28">
        <f t="shared" si="3"/>
        <v>31.19</v>
      </c>
      <c r="C28" s="16">
        <f t="shared" si="4"/>
        <v>-12.07</v>
      </c>
      <c r="D28">
        <f t="shared" si="1"/>
        <v>-2547.86</v>
      </c>
    </row>
    <row r="29" spans="1:4" ht="12.75">
      <c r="A29">
        <f t="shared" si="2"/>
        <v>270</v>
      </c>
      <c r="B29">
        <f t="shared" si="3"/>
        <v>27.05</v>
      </c>
      <c r="C29" s="16">
        <f t="shared" si="4"/>
        <v>-12.75</v>
      </c>
      <c r="D29">
        <f t="shared" si="1"/>
        <v>-1477.76</v>
      </c>
    </row>
    <row r="30" spans="1:4" ht="12.75">
      <c r="A30">
        <f t="shared" si="2"/>
        <v>280</v>
      </c>
      <c r="B30">
        <f t="shared" si="3"/>
        <v>22.74</v>
      </c>
      <c r="C30" s="16">
        <f t="shared" si="4"/>
        <v>-13.04</v>
      </c>
      <c r="D30">
        <f t="shared" si="1"/>
        <v>-229.41</v>
      </c>
    </row>
    <row r="31" spans="1:4" ht="12.75">
      <c r="A31">
        <f t="shared" si="2"/>
        <v>290</v>
      </c>
      <c r="B31">
        <f t="shared" si="3"/>
        <v>18.4</v>
      </c>
      <c r="C31" s="16">
        <f t="shared" si="4"/>
        <v>-12.89</v>
      </c>
      <c r="D31">
        <f t="shared" si="1"/>
        <v>1151.19</v>
      </c>
    </row>
    <row r="32" spans="1:4" ht="12.75">
      <c r="A32">
        <f t="shared" si="2"/>
        <v>300</v>
      </c>
      <c r="B32">
        <f t="shared" si="3"/>
        <v>14.2</v>
      </c>
      <c r="C32" s="16">
        <f t="shared" si="4"/>
        <v>-12.26</v>
      </c>
      <c r="D32">
        <f t="shared" si="1"/>
        <v>2598.97</v>
      </c>
    </row>
    <row r="33" spans="1:4" ht="12.75">
      <c r="A33">
        <f t="shared" si="2"/>
        <v>310</v>
      </c>
      <c r="B33">
        <f t="shared" si="3"/>
        <v>10.28</v>
      </c>
      <c r="C33" s="16">
        <f t="shared" si="4"/>
        <v>-11.16</v>
      </c>
      <c r="D33">
        <f t="shared" si="1"/>
        <v>4034.44</v>
      </c>
    </row>
    <row r="34" spans="1:4" ht="12.75">
      <c r="A34">
        <f t="shared" si="2"/>
        <v>320</v>
      </c>
      <c r="B34">
        <f t="shared" si="3"/>
        <v>6.81</v>
      </c>
      <c r="C34" s="16">
        <f t="shared" si="4"/>
        <v>-9.59</v>
      </c>
      <c r="D34">
        <f t="shared" si="1"/>
        <v>5370.49</v>
      </c>
    </row>
    <row r="35" spans="1:4" ht="12.75">
      <c r="A35">
        <f t="shared" si="2"/>
        <v>330</v>
      </c>
      <c r="B35">
        <f t="shared" si="3"/>
        <v>3.94</v>
      </c>
      <c r="C35" s="16">
        <f t="shared" si="4"/>
        <v>-7.6</v>
      </c>
      <c r="D35">
        <f t="shared" si="1"/>
        <v>6520.2</v>
      </c>
    </row>
    <row r="36" spans="1:4" ht="12.75">
      <c r="A36">
        <f t="shared" si="2"/>
        <v>340</v>
      </c>
      <c r="B36">
        <f t="shared" si="3"/>
        <v>1.78</v>
      </c>
      <c r="C36" s="16">
        <f t="shared" si="4"/>
        <v>-5.27</v>
      </c>
      <c r="D36">
        <f t="shared" si="1"/>
        <v>7405.12</v>
      </c>
    </row>
    <row r="37" spans="1:4" ht="12.75">
      <c r="A37">
        <f t="shared" si="2"/>
        <v>350</v>
      </c>
      <c r="B37">
        <f t="shared" si="3"/>
        <v>0.45</v>
      </c>
      <c r="C37" s="16">
        <f t="shared" si="4"/>
        <v>-2.7</v>
      </c>
      <c r="D37">
        <f t="shared" si="1"/>
        <v>7962.91</v>
      </c>
    </row>
    <row r="38" spans="1:4" ht="12.75">
      <c r="A38">
        <f t="shared" si="2"/>
        <v>360</v>
      </c>
      <c r="B38" s="2">
        <f t="shared" si="3"/>
        <v>0</v>
      </c>
      <c r="C38" s="16">
        <f t="shared" si="4"/>
        <v>0</v>
      </c>
      <c r="D38">
        <f t="shared" si="1"/>
        <v>8153.45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8.7109375" style="0" customWidth="1"/>
    <col min="2" max="2" width="13.8515625" style="0" customWidth="1"/>
    <col min="3" max="3" width="14.7109375" style="0" customWidth="1"/>
    <col min="4" max="4" width="16.7109375" style="0" customWidth="1"/>
    <col min="5" max="5" width="10.140625" style="0" customWidth="1"/>
    <col min="7" max="7" width="7.140625" style="0" customWidth="1"/>
    <col min="8" max="8" width="17.57421875" style="0" customWidth="1"/>
    <col min="9" max="9" width="20.421875" style="0" customWidth="1"/>
  </cols>
  <sheetData>
    <row r="1" spans="1:5" ht="12.75">
      <c r="A1" s="1" t="s">
        <v>0</v>
      </c>
      <c r="B1" s="1" t="s">
        <v>4</v>
      </c>
      <c r="C1" s="1" t="s">
        <v>5</v>
      </c>
      <c r="D1" s="1" t="s">
        <v>6</v>
      </c>
      <c r="E1" s="1"/>
    </row>
    <row r="2" spans="1:4" ht="13.5" thickBot="1">
      <c r="A2">
        <v>0</v>
      </c>
      <c r="B2" s="2">
        <f aca="true" t="shared" si="0" ref="B2:B38">ROUND($G$3*(1+0.25*$G$5-COS(RADIANS(A2))-0.25*$G$5*COS(RADIANS(2*A2))),2)</f>
        <v>0</v>
      </c>
      <c r="C2" s="16">
        <f aca="true" t="shared" si="1" ref="C2:C38">ROUND($G$3/1000*$G$7*(SIN(RADIANS(A2))+0.5*$G$5*SIN(RADIANS(2*A2))),2)</f>
        <v>0</v>
      </c>
      <c r="D2">
        <f aca="true" t="shared" si="2" ref="D2:D38">ROUND($G$3/1000*$G$7*$G$7*(COS(RADIANS(A2))+$G$5*COS(RADIANS(2*A2))),2)</f>
        <v>16449.34</v>
      </c>
    </row>
    <row r="3" spans="1:9" ht="13.5" thickBot="1">
      <c r="A3">
        <f aca="true" t="shared" si="3" ref="A3:A38">A2+10</f>
        <v>10</v>
      </c>
      <c r="B3">
        <f t="shared" si="0"/>
        <v>0.91</v>
      </c>
      <c r="C3" s="16">
        <f t="shared" si="1"/>
        <v>5.43</v>
      </c>
      <c r="D3">
        <f t="shared" si="2"/>
        <v>16013.91</v>
      </c>
      <c r="F3" s="8" t="s">
        <v>1</v>
      </c>
      <c r="G3" s="9">
        <v>45</v>
      </c>
      <c r="H3" s="10" t="s">
        <v>8</v>
      </c>
      <c r="I3" t="s">
        <v>14</v>
      </c>
    </row>
    <row r="4" spans="1:9" ht="13.5" thickBot="1">
      <c r="A4">
        <f t="shared" si="3"/>
        <v>20</v>
      </c>
      <c r="B4">
        <f t="shared" si="0"/>
        <v>3.59</v>
      </c>
      <c r="C4" s="16">
        <f t="shared" si="1"/>
        <v>10.58</v>
      </c>
      <c r="D4">
        <f t="shared" si="2"/>
        <v>14743.22</v>
      </c>
      <c r="F4" s="4" t="s">
        <v>2</v>
      </c>
      <c r="G4" s="3">
        <v>135</v>
      </c>
      <c r="H4" s="5" t="s">
        <v>8</v>
      </c>
      <c r="I4" t="s">
        <v>15</v>
      </c>
    </row>
    <row r="5" spans="1:9" ht="13.5" thickBot="1">
      <c r="A5">
        <f t="shared" si="3"/>
        <v>30</v>
      </c>
      <c r="B5">
        <f t="shared" si="0"/>
        <v>7.9</v>
      </c>
      <c r="C5" s="16">
        <f t="shared" si="1"/>
        <v>15.18</v>
      </c>
      <c r="D5">
        <f t="shared" si="2"/>
        <v>12740.33</v>
      </c>
      <c r="F5" s="8" t="s">
        <v>3</v>
      </c>
      <c r="G5" s="11">
        <f>G3/G4</f>
        <v>0.3333333333333333</v>
      </c>
      <c r="H5" s="10"/>
      <c r="I5" t="s">
        <v>16</v>
      </c>
    </row>
    <row r="6" spans="1:9" ht="13.5" thickBot="1">
      <c r="A6">
        <f t="shared" si="3"/>
        <v>40</v>
      </c>
      <c r="B6">
        <f t="shared" si="0"/>
        <v>13.63</v>
      </c>
      <c r="C6" s="16">
        <f t="shared" si="1"/>
        <v>19.01</v>
      </c>
      <c r="D6">
        <f t="shared" si="2"/>
        <v>10164.79</v>
      </c>
      <c r="F6" s="6" t="s">
        <v>10</v>
      </c>
      <c r="G6" s="13">
        <v>5000</v>
      </c>
      <c r="H6" s="12" t="s">
        <v>11</v>
      </c>
      <c r="I6" t="s">
        <v>17</v>
      </c>
    </row>
    <row r="7" spans="1:9" ht="13.5" thickBot="1">
      <c r="A7">
        <f t="shared" si="3"/>
        <v>50</v>
      </c>
      <c r="B7">
        <f t="shared" si="0"/>
        <v>20.48</v>
      </c>
      <c r="C7" s="16">
        <f t="shared" si="1"/>
        <v>21.92</v>
      </c>
      <c r="D7">
        <f t="shared" si="2"/>
        <v>7215.97</v>
      </c>
      <c r="F7" s="6" t="s">
        <v>7</v>
      </c>
      <c r="G7" s="7">
        <f>2*PI()*G6/60</f>
        <v>523.5987755982989</v>
      </c>
      <c r="H7" s="12" t="s">
        <v>9</v>
      </c>
      <c r="I7" t="s">
        <v>18</v>
      </c>
    </row>
    <row r="8" spans="1:9" ht="13.5" thickBot="1">
      <c r="A8">
        <f t="shared" si="3"/>
        <v>60</v>
      </c>
      <c r="B8">
        <f t="shared" si="0"/>
        <v>28.13</v>
      </c>
      <c r="C8" s="16">
        <f t="shared" si="1"/>
        <v>23.81</v>
      </c>
      <c r="D8">
        <f t="shared" si="2"/>
        <v>4112.34</v>
      </c>
      <c r="F8" s="14" t="s">
        <v>12</v>
      </c>
      <c r="G8" s="11">
        <f>4*G3/1000*G6/60</f>
        <v>15</v>
      </c>
      <c r="H8" s="15" t="s">
        <v>13</v>
      </c>
      <c r="I8" t="s">
        <v>19</v>
      </c>
    </row>
    <row r="9" spans="1:4" ht="12.75">
      <c r="A9">
        <f t="shared" si="3"/>
        <v>70</v>
      </c>
      <c r="B9">
        <f t="shared" si="0"/>
        <v>36.23</v>
      </c>
      <c r="C9" s="16">
        <f t="shared" si="1"/>
        <v>24.67</v>
      </c>
      <c r="D9">
        <f t="shared" si="2"/>
        <v>1069.27</v>
      </c>
    </row>
    <row r="10" spans="1:4" ht="12.75">
      <c r="A10">
        <f t="shared" si="3"/>
        <v>80</v>
      </c>
      <c r="B10">
        <f t="shared" si="0"/>
        <v>44.46</v>
      </c>
      <c r="C10" s="16">
        <f t="shared" si="1"/>
        <v>24.55</v>
      </c>
      <c r="D10">
        <f t="shared" si="2"/>
        <v>-1722.03</v>
      </c>
    </row>
    <row r="11" spans="1:4" ht="12.75">
      <c r="A11">
        <f t="shared" si="3"/>
        <v>90</v>
      </c>
      <c r="B11">
        <f t="shared" si="0"/>
        <v>52.5</v>
      </c>
      <c r="C11" s="16">
        <f t="shared" si="1"/>
        <v>23.56</v>
      </c>
      <c r="D11">
        <f t="shared" si="2"/>
        <v>-4112.34</v>
      </c>
    </row>
    <row r="12" spans="1:4" ht="12.75">
      <c r="A12">
        <f t="shared" si="3"/>
        <v>100</v>
      </c>
      <c r="B12">
        <f t="shared" si="0"/>
        <v>60.09</v>
      </c>
      <c r="C12" s="16">
        <f t="shared" si="1"/>
        <v>21.86</v>
      </c>
      <c r="D12">
        <f t="shared" si="2"/>
        <v>-6006.63</v>
      </c>
    </row>
    <row r="13" spans="1:4" ht="12.75">
      <c r="A13">
        <f t="shared" si="3"/>
        <v>110</v>
      </c>
      <c r="B13">
        <f t="shared" si="0"/>
        <v>67.01</v>
      </c>
      <c r="C13" s="16">
        <f t="shared" si="1"/>
        <v>19.62</v>
      </c>
      <c r="D13">
        <f t="shared" si="2"/>
        <v>-7369.74</v>
      </c>
    </row>
    <row r="14" spans="1:4" ht="12.75">
      <c r="A14">
        <f t="shared" si="3"/>
        <v>120</v>
      </c>
      <c r="B14">
        <f t="shared" si="0"/>
        <v>73.13</v>
      </c>
      <c r="C14" s="16">
        <f t="shared" si="1"/>
        <v>17</v>
      </c>
      <c r="D14">
        <f t="shared" si="2"/>
        <v>-8224.67</v>
      </c>
    </row>
    <row r="15" spans="1:4" ht="12.75">
      <c r="A15">
        <f t="shared" si="3"/>
        <v>130</v>
      </c>
      <c r="B15">
        <f t="shared" si="0"/>
        <v>78.33</v>
      </c>
      <c r="C15" s="16">
        <f t="shared" si="1"/>
        <v>14.18</v>
      </c>
      <c r="D15">
        <f t="shared" si="2"/>
        <v>-8644.17</v>
      </c>
    </row>
    <row r="16" spans="1:4" ht="12.75">
      <c r="A16">
        <f t="shared" si="3"/>
        <v>140</v>
      </c>
      <c r="B16">
        <f t="shared" si="0"/>
        <v>82.57</v>
      </c>
      <c r="C16" s="16">
        <f t="shared" si="1"/>
        <v>11.28</v>
      </c>
      <c r="D16">
        <f t="shared" si="2"/>
        <v>-8736.6</v>
      </c>
    </row>
    <row r="17" spans="1:4" ht="12.75">
      <c r="A17">
        <f t="shared" si="3"/>
        <v>150</v>
      </c>
      <c r="B17">
        <f t="shared" si="0"/>
        <v>85.85</v>
      </c>
      <c r="C17" s="16">
        <f t="shared" si="1"/>
        <v>8.38</v>
      </c>
      <c r="D17">
        <f t="shared" si="2"/>
        <v>-8627.99</v>
      </c>
    </row>
    <row r="18" spans="1:4" ht="12.75">
      <c r="A18">
        <f t="shared" si="3"/>
        <v>160</v>
      </c>
      <c r="B18">
        <f t="shared" si="0"/>
        <v>88.16</v>
      </c>
      <c r="C18" s="16">
        <f t="shared" si="1"/>
        <v>5.53</v>
      </c>
      <c r="D18">
        <f t="shared" si="2"/>
        <v>-8442.76</v>
      </c>
    </row>
    <row r="19" spans="1:4" ht="12.75">
      <c r="A19">
        <f t="shared" si="3"/>
        <v>170</v>
      </c>
      <c r="B19">
        <f t="shared" si="0"/>
        <v>89.54</v>
      </c>
      <c r="C19" s="16">
        <f t="shared" si="1"/>
        <v>2.75</v>
      </c>
      <c r="D19">
        <f t="shared" si="2"/>
        <v>-8285.25</v>
      </c>
    </row>
    <row r="20" spans="1:4" ht="12.75">
      <c r="A20">
        <f t="shared" si="3"/>
        <v>180</v>
      </c>
      <c r="B20" s="2">
        <f t="shared" si="0"/>
        <v>90</v>
      </c>
      <c r="C20" s="16">
        <f t="shared" si="1"/>
        <v>0</v>
      </c>
      <c r="D20">
        <f t="shared" si="2"/>
        <v>-8224.67</v>
      </c>
    </row>
    <row r="21" spans="1:4" ht="12.75">
      <c r="A21">
        <f t="shared" si="3"/>
        <v>190</v>
      </c>
      <c r="B21">
        <f t="shared" si="0"/>
        <v>89.54</v>
      </c>
      <c r="C21" s="16">
        <f t="shared" si="1"/>
        <v>-2.75</v>
      </c>
      <c r="D21">
        <f t="shared" si="2"/>
        <v>-8285.25</v>
      </c>
    </row>
    <row r="22" spans="1:4" ht="12.75">
      <c r="A22">
        <f t="shared" si="3"/>
        <v>200</v>
      </c>
      <c r="B22">
        <f t="shared" si="0"/>
        <v>88.16</v>
      </c>
      <c r="C22" s="16">
        <f t="shared" si="1"/>
        <v>-5.53</v>
      </c>
      <c r="D22">
        <f t="shared" si="2"/>
        <v>-8442.76</v>
      </c>
    </row>
    <row r="23" spans="1:4" ht="12.75">
      <c r="A23">
        <f t="shared" si="3"/>
        <v>210</v>
      </c>
      <c r="B23">
        <f t="shared" si="0"/>
        <v>85.85</v>
      </c>
      <c r="C23" s="16">
        <f t="shared" si="1"/>
        <v>-8.38</v>
      </c>
      <c r="D23">
        <f t="shared" si="2"/>
        <v>-8627.99</v>
      </c>
    </row>
    <row r="24" spans="1:4" ht="12.75">
      <c r="A24">
        <f t="shared" si="3"/>
        <v>220</v>
      </c>
      <c r="B24">
        <f t="shared" si="0"/>
        <v>82.57</v>
      </c>
      <c r="C24" s="16">
        <f t="shared" si="1"/>
        <v>-11.28</v>
      </c>
      <c r="D24">
        <f t="shared" si="2"/>
        <v>-8736.6</v>
      </c>
    </row>
    <row r="25" spans="1:4" ht="12.75">
      <c r="A25">
        <f t="shared" si="3"/>
        <v>230</v>
      </c>
      <c r="B25">
        <f t="shared" si="0"/>
        <v>78.33</v>
      </c>
      <c r="C25" s="16">
        <f t="shared" si="1"/>
        <v>-14.18</v>
      </c>
      <c r="D25">
        <f t="shared" si="2"/>
        <v>-8644.17</v>
      </c>
    </row>
    <row r="26" spans="1:4" ht="12.75">
      <c r="A26">
        <f t="shared" si="3"/>
        <v>240</v>
      </c>
      <c r="B26">
        <f t="shared" si="0"/>
        <v>73.13</v>
      </c>
      <c r="C26" s="16">
        <f t="shared" si="1"/>
        <v>-17</v>
      </c>
      <c r="D26">
        <f t="shared" si="2"/>
        <v>-8224.67</v>
      </c>
    </row>
    <row r="27" spans="1:4" ht="12.75">
      <c r="A27">
        <f t="shared" si="3"/>
        <v>250</v>
      </c>
      <c r="B27">
        <f t="shared" si="0"/>
        <v>67.01</v>
      </c>
      <c r="C27" s="16">
        <f t="shared" si="1"/>
        <v>-19.62</v>
      </c>
      <c r="D27">
        <f t="shared" si="2"/>
        <v>-7369.74</v>
      </c>
    </row>
    <row r="28" spans="1:4" ht="12.75">
      <c r="A28">
        <f t="shared" si="3"/>
        <v>260</v>
      </c>
      <c r="B28">
        <f t="shared" si="0"/>
        <v>60.09</v>
      </c>
      <c r="C28" s="16">
        <f t="shared" si="1"/>
        <v>-21.86</v>
      </c>
      <c r="D28">
        <f t="shared" si="2"/>
        <v>-6006.63</v>
      </c>
    </row>
    <row r="29" spans="1:4" ht="12.75">
      <c r="A29">
        <f t="shared" si="3"/>
        <v>270</v>
      </c>
      <c r="B29">
        <f t="shared" si="0"/>
        <v>52.5</v>
      </c>
      <c r="C29" s="16">
        <f t="shared" si="1"/>
        <v>-23.56</v>
      </c>
      <c r="D29">
        <f t="shared" si="2"/>
        <v>-4112.34</v>
      </c>
    </row>
    <row r="30" spans="1:4" ht="12.75">
      <c r="A30">
        <f t="shared" si="3"/>
        <v>280</v>
      </c>
      <c r="B30">
        <f t="shared" si="0"/>
        <v>44.46</v>
      </c>
      <c r="C30" s="16">
        <f t="shared" si="1"/>
        <v>-24.55</v>
      </c>
      <c r="D30">
        <f t="shared" si="2"/>
        <v>-1722.03</v>
      </c>
    </row>
    <row r="31" spans="1:4" ht="12.75">
      <c r="A31">
        <f t="shared" si="3"/>
        <v>290</v>
      </c>
      <c r="B31">
        <f t="shared" si="0"/>
        <v>36.23</v>
      </c>
      <c r="C31" s="16">
        <f t="shared" si="1"/>
        <v>-24.67</v>
      </c>
      <c r="D31">
        <f t="shared" si="2"/>
        <v>1069.27</v>
      </c>
    </row>
    <row r="32" spans="1:4" ht="12.75">
      <c r="A32">
        <f t="shared" si="3"/>
        <v>300</v>
      </c>
      <c r="B32">
        <f t="shared" si="0"/>
        <v>28.13</v>
      </c>
      <c r="C32" s="16">
        <f t="shared" si="1"/>
        <v>-23.81</v>
      </c>
      <c r="D32">
        <f t="shared" si="2"/>
        <v>4112.34</v>
      </c>
    </row>
    <row r="33" spans="1:4" ht="12.75">
      <c r="A33">
        <f t="shared" si="3"/>
        <v>310</v>
      </c>
      <c r="B33">
        <f t="shared" si="0"/>
        <v>20.48</v>
      </c>
      <c r="C33" s="16">
        <f t="shared" si="1"/>
        <v>-21.92</v>
      </c>
      <c r="D33">
        <f t="shared" si="2"/>
        <v>7215.97</v>
      </c>
    </row>
    <row r="34" spans="1:4" ht="12.75">
      <c r="A34">
        <f t="shared" si="3"/>
        <v>320</v>
      </c>
      <c r="B34">
        <f t="shared" si="0"/>
        <v>13.63</v>
      </c>
      <c r="C34" s="16">
        <f t="shared" si="1"/>
        <v>-19.01</v>
      </c>
      <c r="D34">
        <f t="shared" si="2"/>
        <v>10164.79</v>
      </c>
    </row>
    <row r="35" spans="1:4" ht="12.75">
      <c r="A35">
        <f t="shared" si="3"/>
        <v>330</v>
      </c>
      <c r="B35">
        <f t="shared" si="0"/>
        <v>7.9</v>
      </c>
      <c r="C35" s="16">
        <f t="shared" si="1"/>
        <v>-15.18</v>
      </c>
      <c r="D35">
        <f t="shared" si="2"/>
        <v>12740.33</v>
      </c>
    </row>
    <row r="36" spans="1:4" ht="12.75">
      <c r="A36">
        <f t="shared" si="3"/>
        <v>340</v>
      </c>
      <c r="B36">
        <f t="shared" si="0"/>
        <v>3.59</v>
      </c>
      <c r="C36" s="16">
        <f t="shared" si="1"/>
        <v>-10.58</v>
      </c>
      <c r="D36">
        <f t="shared" si="2"/>
        <v>14743.22</v>
      </c>
    </row>
    <row r="37" spans="1:4" ht="12.75">
      <c r="A37">
        <f t="shared" si="3"/>
        <v>350</v>
      </c>
      <c r="B37">
        <f t="shared" si="0"/>
        <v>0.91</v>
      </c>
      <c r="C37" s="16">
        <f t="shared" si="1"/>
        <v>-5.43</v>
      </c>
      <c r="D37">
        <f t="shared" si="2"/>
        <v>16013.91</v>
      </c>
    </row>
    <row r="38" spans="1:4" ht="12.75">
      <c r="A38">
        <f t="shared" si="3"/>
        <v>360</v>
      </c>
      <c r="B38" s="2">
        <f t="shared" si="0"/>
        <v>0</v>
      </c>
      <c r="C38" s="16">
        <f t="shared" si="1"/>
        <v>0</v>
      </c>
      <c r="D38">
        <f t="shared" si="2"/>
        <v>16449.34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43">
      <selection activeCell="O26" sqref="O26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Rollinger Miroslav</dc:creator>
  <cp:keywords/>
  <dc:description/>
  <cp:lastModifiedBy>Rollinger</cp:lastModifiedBy>
  <dcterms:created xsi:type="dcterms:W3CDTF">2005-09-28T09:06:25Z</dcterms:created>
  <dcterms:modified xsi:type="dcterms:W3CDTF">2005-09-29T13:39:13Z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1123626315</vt:i4>
  </property>
  <property fmtid="{D5CDD505-2E9C-101B-9397-08002B2CF9AE}" pid="3" name="_EmailSubject">
    <vt:lpwstr/>
  </property>
  <property fmtid="{D5CDD505-2E9C-101B-9397-08002B2CF9AE}" pid="4" name="_AuthorEmail">
    <vt:lpwstr>miroslav.rollinger@fuchs-oil.cz</vt:lpwstr>
  </property>
  <property fmtid="{D5CDD505-2E9C-101B-9397-08002B2CF9AE}" pid="5" name="_AuthorEmailDisplayName">
    <vt:lpwstr>Miroslav Rollinger</vt:lpwstr>
  </property>
</Properties>
</file>